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280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<sst xmlns="http://schemas.openxmlformats.org/spreadsheetml/2006/main" count="85" uniqueCount="43">
  <si>
    <t>招租标的清单</t>
  </si>
  <si>
    <t>序号</t>
  </si>
  <si>
    <t>资产名称</t>
  </si>
  <si>
    <t>招租面积（㎡）</t>
  </si>
  <si>
    <t>租期（年）</t>
  </si>
  <si>
    <t>年租金（元)</t>
  </si>
  <si>
    <t>租赁保证金（元）</t>
  </si>
  <si>
    <t>租金支付方式</t>
  </si>
  <si>
    <t>交易保证金（元）</t>
  </si>
  <si>
    <t>免租期</t>
  </si>
  <si>
    <t>是否有原承租户</t>
  </si>
  <si>
    <t>承租方性质要求</t>
  </si>
  <si>
    <t>承租方资格条件</t>
  </si>
  <si>
    <t>备注</t>
  </si>
  <si>
    <t>徐家冲路64号</t>
  </si>
  <si>
    <t>原则上不超过3年（最终以现场踏勘确认书为准）</t>
  </si>
  <si>
    <t>季度</t>
  </si>
  <si>
    <t>1个月</t>
  </si>
  <si>
    <t>是</t>
  </si>
  <si>
    <t>法人、自然人、其他组织</t>
  </si>
  <si>
    <t>有一定经济实力，依法设立并合法存续的法人、其它组织或具有完全民事行为能力的自然人，但从事易燃易爆及危险化学品储存销售的除外。</t>
  </si>
  <si>
    <t>若最终承租方人为原承租方的，则无免租期。</t>
  </si>
  <si>
    <t>成荫巷6号1层12号（原成荫巷22号，花一中处)</t>
  </si>
  <si>
    <t>成荫巷6号1层10号（原成荫巷26号，花一中处)</t>
  </si>
  <si>
    <t>成荫巷6号1层8号（原成荫巷30号，花一中处)</t>
  </si>
  <si>
    <t>成荫巷6号1层5号（原成荫巷36号，花一中处)</t>
  </si>
  <si>
    <t>霞晖路(区民政局入口右侧)</t>
  </si>
  <si>
    <t>清溪路613号(老牛马市)</t>
  </si>
  <si>
    <t>孟关村一组221号2楼(孟关老法庭处)</t>
  </si>
  <si>
    <t>蟠龙巷44号（与溪北路交叉口处）</t>
  </si>
  <si>
    <t>否</t>
  </si>
  <si>
    <t>花阁路发达小区第1间</t>
  </si>
  <si>
    <t>花阁路发达小区第2间</t>
  </si>
  <si>
    <t>花阁路发达小区第3间</t>
  </si>
  <si>
    <t>花阁路8号</t>
  </si>
  <si>
    <t>花谷路57号第4间(12-23号之间)</t>
  </si>
  <si>
    <t>霞晖路176号(松涛苑大门左侧)</t>
  </si>
  <si>
    <t>霞晖路(区民政局入口左侧)</t>
  </si>
  <si>
    <t>清溪路627号(老牛马市)</t>
  </si>
  <si>
    <t>清溪路629号(老牛马市)</t>
  </si>
  <si>
    <t>青岩镇交通路165号第2间</t>
  </si>
  <si>
    <t>孟关村一组221号(孟关老法庭处，花溪农商行左侧)</t>
  </si>
  <si>
    <t>石板一村大门楼组86号(石板镇政府右侧)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</si>
</sst>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5" applyNumberFormat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center" vertical="center" wrapText="1"/>
    </xf>
    <xf numFmtId="177" fontId="3" fillId="0" borderId="4" xfId="0" applyNumberFormat="1" applyFont="1" applyFill="1" applyBorder="1" applyAlignment="1" applyProtection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view="pageBreakPreview" zoomScaleNormal="100" workbookViewId="0">
      <pane ySplit="3" topLeftCell="A4" activePane="bottomLeft" state="frozen"/>
      <selection/>
      <selection pane="bottomLeft" activeCell="N8" sqref="N8"/>
    </sheetView>
  </sheetViews>
  <sheetFormatPr defaultColWidth="12.4416666666667" defaultRowHeight="29" customHeight="1"/>
  <cols>
    <col min="1" max="1" width="5.90833333333333" style="4" customWidth="1"/>
    <col min="2" max="2" width="41" style="4" customWidth="1"/>
    <col min="3" max="3" width="8.725" style="4" customWidth="1"/>
    <col min="4" max="4" width="6.375" style="4" customWidth="1"/>
    <col min="5" max="5" width="13.2583333333333" style="4" customWidth="1"/>
    <col min="6" max="6" width="11.4416666666667" style="4" customWidth="1"/>
    <col min="7" max="7" width="10.725" style="4" customWidth="1"/>
    <col min="8" max="8" width="9.09166666666667" style="5" customWidth="1"/>
    <col min="9" max="9" width="9.09166666666667" style="4" customWidth="1"/>
    <col min="10" max="10" width="15.5" style="4" customWidth="1"/>
    <col min="11" max="12" width="10.725" style="4" customWidth="1"/>
    <col min="13" max="13" width="7.90833333333333" style="4" customWidth="1"/>
    <col min="14" max="16377" width="12.4416666666667" style="4" customWidth="1"/>
    <col min="16378" max="16384" width="12.4416666666667" style="4"/>
  </cols>
  <sheetData>
    <row r="1" ht="37" customHeight="1" spans="1:13">
      <c r="A1" s="6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7"/>
      <c r="M1" s="9"/>
    </row>
    <row r="2" s="1" customFormat="1" ht="36" customHeight="1" spans="1:13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1" t="s">
        <v>11</v>
      </c>
      <c r="L2" s="11" t="s">
        <v>12</v>
      </c>
      <c r="M2" s="11" t="s">
        <v>13</v>
      </c>
    </row>
    <row r="3" s="1" customFormat="1" ht="37" customHeight="1" spans="1:13">
      <c r="A3" s="10"/>
      <c r="B3" s="10"/>
      <c r="C3" s="10"/>
      <c r="D3" s="11"/>
      <c r="E3" s="11"/>
      <c r="F3" s="11"/>
      <c r="G3" s="11"/>
      <c r="H3" s="12"/>
      <c r="I3" s="15"/>
      <c r="J3" s="14"/>
      <c r="K3" s="11"/>
      <c r="L3" s="11"/>
      <c r="M3" s="11"/>
    </row>
    <row r="4" s="2" customFormat="1" ht="52" customHeight="1" spans="1:13">
      <c r="A4" s="16">
        <v>1</v>
      </c>
      <c r="B4" s="17" t="s">
        <v>14</v>
      </c>
      <c r="C4" s="17">
        <v>36.94</v>
      </c>
      <c r="D4" s="13" t="s">
        <v>15</v>
      </c>
      <c r="E4" s="18">
        <f>115*C4*12</f>
        <v>50977.2</v>
      </c>
      <c r="F4" s="19">
        <v>5000</v>
      </c>
      <c r="G4" s="16" t="s">
        <v>16</v>
      </c>
      <c r="H4" s="20">
        <f>E4*20%</f>
        <v>10195.44</v>
      </c>
      <c r="I4" s="16" t="s">
        <v>17</v>
      </c>
      <c r="J4" s="21" t="s">
        <v>18</v>
      </c>
      <c r="K4" s="13" t="s">
        <v>19</v>
      </c>
      <c r="L4" s="13" t="s">
        <v>20</v>
      </c>
      <c r="M4" s="13" t="s">
        <v>21</v>
      </c>
    </row>
    <row r="5" s="2" customFormat="1" ht="51" customHeight="1" spans="1:13">
      <c r="A5" s="16">
        <v>2</v>
      </c>
      <c r="B5" s="22" t="s">
        <v>22</v>
      </c>
      <c r="C5" s="22">
        <v>45.71</v>
      </c>
      <c r="D5" s="23"/>
      <c r="E5" s="18">
        <f>C5*70*12</f>
        <v>38396.4</v>
      </c>
      <c r="F5" s="19">
        <v>5000</v>
      </c>
      <c r="G5" s="16" t="s">
        <v>16</v>
      </c>
      <c r="H5" s="20">
        <f t="shared" ref="H5:H25" si="0">E5*20%</f>
        <v>7679.28</v>
      </c>
      <c r="I5" s="16" t="s">
        <v>17</v>
      </c>
      <c r="J5" s="24"/>
      <c r="K5" s="23"/>
      <c r="L5" s="23"/>
      <c r="M5" s="23"/>
    </row>
    <row r="6" s="3" customFormat="1" ht="47" customHeight="1" spans="1:13">
      <c r="A6" s="16">
        <v>3</v>
      </c>
      <c r="B6" s="22" t="s">
        <v>23</v>
      </c>
      <c r="C6" s="22">
        <v>48.59</v>
      </c>
      <c r="D6" s="23"/>
      <c r="E6" s="18">
        <f>C6*70*12</f>
        <v>40815.6</v>
      </c>
      <c r="F6" s="19">
        <v>5000</v>
      </c>
      <c r="G6" s="16" t="s">
        <v>16</v>
      </c>
      <c r="H6" s="20">
        <f t="shared" si="0"/>
        <v>8163.12</v>
      </c>
      <c r="I6" s="16" t="s">
        <v>17</v>
      </c>
      <c r="J6" s="24"/>
      <c r="K6" s="23"/>
      <c r="L6" s="23"/>
      <c r="M6" s="23"/>
    </row>
    <row r="7" s="3" customFormat="1" ht="53" customHeight="1" spans="1:13">
      <c r="A7" s="16">
        <v>4</v>
      </c>
      <c r="B7" s="22" t="s">
        <v>24</v>
      </c>
      <c r="C7" s="22">
        <v>45.71</v>
      </c>
      <c r="D7" s="23"/>
      <c r="E7" s="18">
        <f>C7*70*12</f>
        <v>38396.4</v>
      </c>
      <c r="F7" s="19">
        <v>5000</v>
      </c>
      <c r="G7" s="16" t="s">
        <v>16</v>
      </c>
      <c r="H7" s="20">
        <f t="shared" si="0"/>
        <v>7679.28</v>
      </c>
      <c r="I7" s="16" t="s">
        <v>17</v>
      </c>
      <c r="J7" s="24"/>
      <c r="K7" s="23"/>
      <c r="L7" s="23"/>
      <c r="M7" s="23"/>
    </row>
    <row r="8" s="3" customFormat="1" ht="48" customHeight="1" spans="1:13">
      <c r="A8" s="16">
        <v>5</v>
      </c>
      <c r="B8" s="22" t="s">
        <v>25</v>
      </c>
      <c r="C8" s="22">
        <v>30.03</v>
      </c>
      <c r="D8" s="23"/>
      <c r="E8" s="18">
        <f>C8*70*12</f>
        <v>25225.2</v>
      </c>
      <c r="F8" s="19">
        <v>5000</v>
      </c>
      <c r="G8" s="16" t="s">
        <v>16</v>
      </c>
      <c r="H8" s="20">
        <f t="shared" si="0"/>
        <v>5045.04</v>
      </c>
      <c r="I8" s="16" t="s">
        <v>17</v>
      </c>
      <c r="J8" s="24"/>
      <c r="K8" s="23"/>
      <c r="L8" s="23"/>
      <c r="M8" s="23"/>
    </row>
    <row r="9" s="3" customFormat="1" ht="39" customHeight="1" spans="1:13">
      <c r="A9" s="16">
        <v>6</v>
      </c>
      <c r="B9" s="22" t="s">
        <v>26</v>
      </c>
      <c r="C9" s="22">
        <v>68.06</v>
      </c>
      <c r="D9" s="23"/>
      <c r="E9" s="18">
        <f>C9*100*12</f>
        <v>81672</v>
      </c>
      <c r="F9" s="19">
        <v>10000</v>
      </c>
      <c r="G9" s="16" t="s">
        <v>16</v>
      </c>
      <c r="H9" s="20">
        <f t="shared" si="0"/>
        <v>16334.4</v>
      </c>
      <c r="I9" s="16" t="s">
        <v>17</v>
      </c>
      <c r="J9" s="24"/>
      <c r="K9" s="23"/>
      <c r="L9" s="23"/>
      <c r="M9" s="23"/>
    </row>
    <row r="10" s="3" customFormat="1" customHeight="1" spans="1:13">
      <c r="A10" s="16">
        <v>7</v>
      </c>
      <c r="B10" s="22" t="s">
        <v>27</v>
      </c>
      <c r="C10" s="22">
        <v>25.92</v>
      </c>
      <c r="D10" s="23"/>
      <c r="E10" s="18">
        <f>C10*80*12</f>
        <v>24883.2</v>
      </c>
      <c r="F10" s="19">
        <v>7000</v>
      </c>
      <c r="G10" s="16" t="s">
        <v>16</v>
      </c>
      <c r="H10" s="20">
        <f t="shared" si="0"/>
        <v>4976.64</v>
      </c>
      <c r="I10" s="16" t="s">
        <v>17</v>
      </c>
      <c r="J10" s="24"/>
      <c r="K10" s="23"/>
      <c r="L10" s="23"/>
      <c r="M10" s="23"/>
    </row>
    <row r="11" s="3" customFormat="1" customHeight="1" spans="1:13">
      <c r="A11" s="16">
        <v>8</v>
      </c>
      <c r="B11" s="22" t="s">
        <v>28</v>
      </c>
      <c r="C11" s="22">
        <v>130.89</v>
      </c>
      <c r="D11" s="23"/>
      <c r="E11" s="18">
        <f>C11*12*12</f>
        <v>18848.16</v>
      </c>
      <c r="F11" s="19">
        <v>3000</v>
      </c>
      <c r="G11" s="16" t="s">
        <v>16</v>
      </c>
      <c r="H11" s="20">
        <f t="shared" si="0"/>
        <v>3769.632</v>
      </c>
      <c r="I11" s="16" t="s">
        <v>17</v>
      </c>
      <c r="J11" s="24"/>
      <c r="K11" s="23"/>
      <c r="L11" s="23"/>
      <c r="M11" s="15"/>
    </row>
    <row r="12" s="3" customFormat="1" ht="35" customHeight="1" spans="1:13">
      <c r="A12" s="16">
        <v>9</v>
      </c>
      <c r="B12" s="22" t="s">
        <v>29</v>
      </c>
      <c r="C12" s="22">
        <v>14.66</v>
      </c>
      <c r="D12" s="23"/>
      <c r="E12" s="18">
        <f>C12*90*12</f>
        <v>15832.8</v>
      </c>
      <c r="F12" s="19">
        <v>2000</v>
      </c>
      <c r="G12" s="16" t="s">
        <v>16</v>
      </c>
      <c r="H12" s="20">
        <f t="shared" si="0"/>
        <v>3166.56</v>
      </c>
      <c r="I12" s="16" t="s">
        <v>17</v>
      </c>
      <c r="J12" s="25" t="s">
        <v>30</v>
      </c>
      <c r="K12" s="23"/>
      <c r="L12" s="23"/>
      <c r="M12" s="26"/>
    </row>
    <row r="13" s="3" customFormat="1" customHeight="1" spans="1:13">
      <c r="A13" s="16">
        <v>10</v>
      </c>
      <c r="B13" s="22" t="s">
        <v>31</v>
      </c>
      <c r="C13" s="22">
        <v>25.54</v>
      </c>
      <c r="D13" s="23"/>
      <c r="E13" s="18">
        <f>C13*105*12</f>
        <v>32180.4</v>
      </c>
      <c r="F13" s="19">
        <v>3000</v>
      </c>
      <c r="G13" s="16" t="s">
        <v>16</v>
      </c>
      <c r="H13" s="20">
        <f t="shared" si="0"/>
        <v>6436.08</v>
      </c>
      <c r="I13" s="16" t="s">
        <v>17</v>
      </c>
      <c r="J13" s="27"/>
      <c r="K13" s="23"/>
      <c r="L13" s="23"/>
      <c r="M13" s="26"/>
    </row>
    <row r="14" s="3" customFormat="1" customHeight="1" spans="1:13">
      <c r="A14" s="16">
        <v>11</v>
      </c>
      <c r="B14" s="22" t="s">
        <v>32</v>
      </c>
      <c r="C14" s="22">
        <v>25.54</v>
      </c>
      <c r="D14" s="23"/>
      <c r="E14" s="18">
        <f>C14*105*12</f>
        <v>32180.4</v>
      </c>
      <c r="F14" s="19">
        <v>3000</v>
      </c>
      <c r="G14" s="16" t="s">
        <v>16</v>
      </c>
      <c r="H14" s="20">
        <f t="shared" si="0"/>
        <v>6436.08</v>
      </c>
      <c r="I14" s="16" t="s">
        <v>17</v>
      </c>
      <c r="J14" s="27"/>
      <c r="K14" s="23"/>
      <c r="L14" s="23"/>
      <c r="M14" s="26"/>
    </row>
    <row r="15" s="3" customFormat="1" customHeight="1" spans="1:13">
      <c r="A15" s="16">
        <v>12</v>
      </c>
      <c r="B15" s="22" t="s">
        <v>33</v>
      </c>
      <c r="C15" s="22">
        <v>25.54</v>
      </c>
      <c r="D15" s="23"/>
      <c r="E15" s="18">
        <f>C15*105*12</f>
        <v>32180.4</v>
      </c>
      <c r="F15" s="19">
        <v>3000</v>
      </c>
      <c r="G15" s="16" t="s">
        <v>16</v>
      </c>
      <c r="H15" s="20">
        <f t="shared" si="0"/>
        <v>6436.08</v>
      </c>
      <c r="I15" s="16" t="s">
        <v>17</v>
      </c>
      <c r="J15" s="27"/>
      <c r="K15" s="23"/>
      <c r="L15" s="23"/>
      <c r="M15" s="26"/>
    </row>
    <row r="16" s="3" customFormat="1" ht="49" customHeight="1" spans="1:13">
      <c r="A16" s="16">
        <v>13</v>
      </c>
      <c r="B16" s="22" t="s">
        <v>34</v>
      </c>
      <c r="C16" s="22">
        <v>34.33</v>
      </c>
      <c r="D16" s="23"/>
      <c r="E16" s="18">
        <f>C16*120*12</f>
        <v>49435.2</v>
      </c>
      <c r="F16" s="19">
        <v>5000</v>
      </c>
      <c r="G16" s="16" t="s">
        <v>16</v>
      </c>
      <c r="H16" s="20">
        <f t="shared" si="0"/>
        <v>9887.04</v>
      </c>
      <c r="I16" s="16" t="s">
        <v>17</v>
      </c>
      <c r="J16" s="27"/>
      <c r="K16" s="23"/>
      <c r="L16" s="23"/>
      <c r="M16" s="26"/>
    </row>
    <row r="17" s="3" customFormat="1" ht="28" customHeight="1" spans="1:13">
      <c r="A17" s="16">
        <v>14</v>
      </c>
      <c r="B17" s="22" t="s">
        <v>35</v>
      </c>
      <c r="C17" s="22">
        <v>58.27</v>
      </c>
      <c r="D17" s="23"/>
      <c r="E17" s="18">
        <f>C17*40*12</f>
        <v>27969.6</v>
      </c>
      <c r="F17" s="19">
        <v>2000</v>
      </c>
      <c r="G17" s="16" t="s">
        <v>16</v>
      </c>
      <c r="H17" s="20">
        <f t="shared" si="0"/>
        <v>5593.92</v>
      </c>
      <c r="I17" s="16" t="s">
        <v>17</v>
      </c>
      <c r="J17" s="27"/>
      <c r="K17" s="23"/>
      <c r="L17" s="23"/>
      <c r="M17" s="26"/>
    </row>
    <row r="18" s="3" customFormat="1" ht="52" customHeight="1" spans="1:13">
      <c r="A18" s="16">
        <v>15</v>
      </c>
      <c r="B18" s="22" t="s">
        <v>36</v>
      </c>
      <c r="C18" s="22">
        <v>31.42</v>
      </c>
      <c r="D18" s="23"/>
      <c r="E18" s="18">
        <f>C18*100*12</f>
        <v>37704</v>
      </c>
      <c r="F18" s="19">
        <v>5000</v>
      </c>
      <c r="G18" s="16" t="s">
        <v>16</v>
      </c>
      <c r="H18" s="20">
        <f t="shared" si="0"/>
        <v>7540.8</v>
      </c>
      <c r="I18" s="16" t="s">
        <v>17</v>
      </c>
      <c r="J18" s="27"/>
      <c r="K18" s="23"/>
      <c r="L18" s="23"/>
      <c r="M18" s="26"/>
    </row>
    <row r="19" s="3" customFormat="1" ht="35" customHeight="1" spans="1:13">
      <c r="A19" s="16">
        <v>16</v>
      </c>
      <c r="B19" s="28" t="s">
        <v>37</v>
      </c>
      <c r="C19" s="28">
        <v>71.5</v>
      </c>
      <c r="D19" s="23"/>
      <c r="E19" s="18">
        <f>C19*100*12</f>
        <v>85800</v>
      </c>
      <c r="F19" s="19">
        <v>8000</v>
      </c>
      <c r="G19" s="16" t="s">
        <v>16</v>
      </c>
      <c r="H19" s="20">
        <f t="shared" si="0"/>
        <v>17160</v>
      </c>
      <c r="I19" s="16" t="s">
        <v>17</v>
      </c>
      <c r="J19" s="27"/>
      <c r="K19" s="23"/>
      <c r="L19" s="23"/>
      <c r="M19" s="26"/>
    </row>
    <row r="20" s="3" customFormat="1" customHeight="1" spans="1:13">
      <c r="A20" s="16">
        <v>17</v>
      </c>
      <c r="B20" s="29" t="s">
        <v>38</v>
      </c>
      <c r="C20" s="29">
        <v>43.2</v>
      </c>
      <c r="D20" s="23"/>
      <c r="E20" s="18">
        <f>C20*85*12</f>
        <v>44064</v>
      </c>
      <c r="F20" s="19">
        <v>5000</v>
      </c>
      <c r="G20" s="16" t="s">
        <v>16</v>
      </c>
      <c r="H20" s="20">
        <f t="shared" si="0"/>
        <v>8812.8</v>
      </c>
      <c r="I20" s="16" t="s">
        <v>17</v>
      </c>
      <c r="J20" s="27"/>
      <c r="K20" s="23"/>
      <c r="L20" s="23"/>
      <c r="M20" s="26"/>
    </row>
    <row r="21" s="3" customFormat="1" customHeight="1" spans="1:13">
      <c r="A21" s="16">
        <v>18</v>
      </c>
      <c r="B21" s="29" t="s">
        <v>39</v>
      </c>
      <c r="C21" s="29">
        <v>43.2</v>
      </c>
      <c r="D21" s="23"/>
      <c r="E21" s="18">
        <f>C21*85*12</f>
        <v>44064</v>
      </c>
      <c r="F21" s="19">
        <v>5000</v>
      </c>
      <c r="G21" s="16" t="s">
        <v>16</v>
      </c>
      <c r="H21" s="20">
        <f t="shared" si="0"/>
        <v>8812.8</v>
      </c>
      <c r="I21" s="16" t="s">
        <v>17</v>
      </c>
      <c r="J21" s="27"/>
      <c r="K21" s="23"/>
      <c r="L21" s="23"/>
      <c r="M21" s="26"/>
    </row>
    <row r="22" s="3" customFormat="1" ht="40" customHeight="1" spans="1:13">
      <c r="A22" s="16">
        <v>19</v>
      </c>
      <c r="B22" s="29" t="s">
        <v>40</v>
      </c>
      <c r="C22" s="29">
        <v>28.71</v>
      </c>
      <c r="D22" s="23"/>
      <c r="E22" s="18">
        <f>C22*62*12</f>
        <v>21360.24</v>
      </c>
      <c r="F22" s="19">
        <v>3000</v>
      </c>
      <c r="G22" s="16" t="s">
        <v>16</v>
      </c>
      <c r="H22" s="20">
        <f t="shared" si="0"/>
        <v>4272.048</v>
      </c>
      <c r="I22" s="16" t="s">
        <v>17</v>
      </c>
      <c r="J22" s="27"/>
      <c r="K22" s="23"/>
      <c r="L22" s="23"/>
      <c r="M22" s="26"/>
    </row>
    <row r="23" s="3" customFormat="1" customHeight="1" spans="1:13">
      <c r="A23" s="16">
        <v>20</v>
      </c>
      <c r="B23" s="29" t="s">
        <v>41</v>
      </c>
      <c r="C23" s="29">
        <v>68.42</v>
      </c>
      <c r="D23" s="23"/>
      <c r="E23" s="18">
        <f>C23*40*12</f>
        <v>32841.6</v>
      </c>
      <c r="F23" s="19">
        <v>3000</v>
      </c>
      <c r="G23" s="16" t="s">
        <v>16</v>
      </c>
      <c r="H23" s="20">
        <f t="shared" si="0"/>
        <v>6568.32</v>
      </c>
      <c r="I23" s="16" t="s">
        <v>17</v>
      </c>
      <c r="J23" s="27"/>
      <c r="K23" s="23"/>
      <c r="L23" s="23"/>
      <c r="M23" s="26"/>
    </row>
    <row r="24" s="3" customFormat="1" customHeight="1" spans="1:13">
      <c r="A24" s="16">
        <v>21</v>
      </c>
      <c r="B24" s="30"/>
      <c r="C24" s="29">
        <v>60.05</v>
      </c>
      <c r="D24" s="23"/>
      <c r="E24" s="18">
        <f>C24*40*12</f>
        <v>28824</v>
      </c>
      <c r="F24" s="19">
        <v>3000</v>
      </c>
      <c r="G24" s="16" t="s">
        <v>16</v>
      </c>
      <c r="H24" s="20">
        <f t="shared" si="0"/>
        <v>5764.8</v>
      </c>
      <c r="I24" s="16" t="s">
        <v>17</v>
      </c>
      <c r="J24" s="27"/>
      <c r="K24" s="23"/>
      <c r="L24" s="23"/>
      <c r="M24" s="26"/>
    </row>
    <row r="25" s="3" customFormat="1" customHeight="1" spans="1:13">
      <c r="A25" s="16">
        <v>22</v>
      </c>
      <c r="B25" s="17" t="s">
        <v>42</v>
      </c>
      <c r="C25" s="17">
        <v>26.91</v>
      </c>
      <c r="D25" s="15"/>
      <c r="E25" s="18">
        <f>C25*35*12</f>
        <v>11302.2</v>
      </c>
      <c r="F25" s="19">
        <v>2000</v>
      </c>
      <c r="G25" s="16" t="s">
        <v>16</v>
      </c>
      <c r="H25" s="20">
        <f t="shared" si="0"/>
        <v>2260.44</v>
      </c>
      <c r="I25" s="16" t="s">
        <v>17</v>
      </c>
      <c r="J25" s="27"/>
      <c r="K25" s="23"/>
      <c r="L25" s="23"/>
      <c r="M25" s="26"/>
    </row>
  </sheetData>
  <mergeCells count="21">
    <mergeCell ref="A1:M1"/>
    <mergeCell ref="A2:A3"/>
    <mergeCell ref="B2:B3"/>
    <mergeCell ref="B23:B24"/>
    <mergeCell ref="C2:C3"/>
    <mergeCell ref="D2:D3"/>
    <mergeCell ref="D4:D25"/>
    <mergeCell ref="E2:E3"/>
    <mergeCell ref="F2:F3"/>
    <mergeCell ref="G2:G3"/>
    <mergeCell ref="H2:H3"/>
    <mergeCell ref="I2:I3"/>
    <mergeCell ref="J2:J3"/>
    <mergeCell ref="J4:J11"/>
    <mergeCell ref="J12:J25"/>
    <mergeCell ref="K2:K3"/>
    <mergeCell ref="K4:K25"/>
    <mergeCell ref="L2:L3"/>
    <mergeCell ref="L4:L25"/>
    <mergeCell ref="M2:M3"/>
    <mergeCell ref="M4:M11"/>
  </mergeCells>
  <pageMargins left="0.7" right="0.7" top="0.75" bottom="0.75" header="0.3" footer="0.3"/>
  <pageSetup paperSize="9" scale="5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我是水汉子</cp:lastModifiedBy>
  <dcterms:created xsi:type="dcterms:W3CDTF">2023-05-12T11:15:00Z</dcterms:created>
  <dcterms:modified xsi:type="dcterms:W3CDTF">2025-12-02T04:01:18Z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35D680E97F3C4781AD23E6FA5015D50F_13</vt:lpwstr>
  </property>
</Properties>
</file>