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4" sheetId="4" r:id="rId2"/>
    <sheet name="Sheet3" sheetId="3" r:id="rId3"/>
  </sheets>
  <definedNames>
    <definedName name="_xlnm._FilterDatabase" localSheetId="0" hidden="1">Sheet1!$A$3:$I$7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<sst xmlns="http://schemas.openxmlformats.org/spreadsheetml/2006/main" count="150" uniqueCount="94">
  <si>
    <t xml:space="preserve">              资产清单（4宗）</t>
  </si>
  <si>
    <t>序号</t>
  </si>
  <si>
    <t>坐落位置</t>
  </si>
  <si>
    <t>资产用途</t>
  </si>
  <si>
    <t>建筑面积（㎡）</t>
  </si>
  <si>
    <t>评估单价（元/㎡）</t>
  </si>
  <si>
    <t>评估总价（元）</t>
  </si>
  <si>
    <t>资产现状</t>
  </si>
  <si>
    <t>房屋权属情况</t>
  </si>
  <si>
    <t>处置价款（元）</t>
  </si>
  <si>
    <t>保证金（元）</t>
  </si>
  <si>
    <t>备注</t>
  </si>
  <si>
    <t>钟山区碧云东路10号附29号103、104室</t>
  </si>
  <si>
    <t>住房</t>
  </si>
  <si>
    <t>租赁</t>
  </si>
  <si>
    <t>已过户</t>
  </si>
  <si>
    <t>钟山区向阳南路14号1102号</t>
  </si>
  <si>
    <t>空置</t>
  </si>
  <si>
    <t>未过户</t>
  </si>
  <si>
    <t>钟山区向阳南路14号1103号</t>
  </si>
  <si>
    <t>钟山区向阳南路14号2503、2603号、2703号</t>
  </si>
  <si>
    <t xml:space="preserve">              11宗拟处置抵债资产明细（9宗）</t>
  </si>
  <si>
    <t>资产项目</t>
  </si>
  <si>
    <t>抵偿贷款户名</t>
  </si>
  <si>
    <t>房屋现状（租赁、空置）</t>
  </si>
  <si>
    <t>抵债时间</t>
  </si>
  <si>
    <t>抵债金额</t>
  </si>
  <si>
    <t>抵债单价（元/㎡）</t>
  </si>
  <si>
    <t>处置价款</t>
  </si>
  <si>
    <t>预计亏损</t>
  </si>
  <si>
    <t>贵州铁马汽车有限公司</t>
  </si>
  <si>
    <t>六盘水市钟山区月照乡马坝村</t>
  </si>
  <si>
    <t>土地及地上建筑物</t>
  </si>
  <si>
    <t>/</t>
  </si>
  <si>
    <t>已出租</t>
  </si>
  <si>
    <t>2024年8月23日第一次挂拍、2024年12月29日第二次挂拍</t>
  </si>
  <si>
    <t>合计</t>
  </si>
  <si>
    <t xml:space="preserve">                                              2025年第一批拟处置抵债资产明细（82宗汇总）</t>
  </si>
  <si>
    <t>租赁情况</t>
  </si>
  <si>
    <t>最终保留价</t>
  </si>
  <si>
    <t>第一次挂牌价</t>
  </si>
  <si>
    <t>第二次挂牌价</t>
  </si>
  <si>
    <t>第三次挂牌价</t>
  </si>
  <si>
    <t>贵州三得利达工矿贸易有限公司</t>
  </si>
  <si>
    <t>贵州三得投资控股有限公司</t>
  </si>
  <si>
    <t>钟山区南环路西延伸段</t>
  </si>
  <si>
    <t>土地</t>
  </si>
  <si>
    <t>19400.07㎡</t>
  </si>
  <si>
    <t>其中：12733.4平方米2820元/平方米，6666.67平方米2010元/平方米</t>
  </si>
  <si>
    <t>泸州市第七建筑工程公司六盘水分公司</t>
  </si>
  <si>
    <t>叶远树、熊维萍</t>
  </si>
  <si>
    <t>泸州市江阳区丹青路5号20幢6层3单元11号</t>
  </si>
  <si>
    <t>住宅房</t>
  </si>
  <si>
    <t>238.02㎡</t>
  </si>
  <si>
    <t>泸州市江阳区丹青路5号20幢6层3单元11号-2层030号</t>
  </si>
  <si>
    <t>商用房</t>
  </si>
  <si>
    <t>37.95㎡</t>
  </si>
  <si>
    <t>六盘水德远商贸有限公司</t>
  </si>
  <si>
    <t>马茂林</t>
  </si>
  <si>
    <t>都匀市东山大道北段28号七星未来城星奢园A区4栋1单元16层1号</t>
  </si>
  <si>
    <t>126.47㎡</t>
  </si>
  <si>
    <t>六盘水全聚福房地产开发有限公司</t>
  </si>
  <si>
    <t>“全聚福小商品市场”</t>
  </si>
  <si>
    <t>六盘水鸿银建材有限公司</t>
  </si>
  <si>
    <t>六盘水市钟山区聚福房地产开发有限公司</t>
  </si>
  <si>
    <t>六盘水市钟山区聚福房地产开发有限公司“聚福苑”项目</t>
  </si>
  <si>
    <t>在建工程</t>
  </si>
  <si>
    <t>4262.94㎡</t>
  </si>
  <si>
    <t>六盘水汇麒房地产开发有限公司</t>
  </si>
  <si>
    <t>六盘水市钟山区人民中路与水西路交汇处西北侧19套商业用房在建工程</t>
  </si>
  <si>
    <t>1437.44㎡</t>
  </si>
  <si>
    <t>贵州佳景美地房地产开发有限公司</t>
  </si>
  <si>
    <t>贵州佳景美地房地产开发有限公司名下位于安顺市平坝区天马路佳景财富苑1、2号楼97处在建工程的房产</t>
  </si>
  <si>
    <t>6131.38㎡</t>
  </si>
  <si>
    <t>都匀新德远置业有限公司</t>
  </si>
  <si>
    <t>都匀市草塘路34号七星未来城A区4号地块水街1层1号至25号、2层1号至62号、3层1号至5号、4层1号、3号、5号</t>
  </si>
  <si>
    <t>9101.62㎡</t>
  </si>
  <si>
    <t>都匀新德远置业有限公司名下位于都匀市173转盘西北面、东山大道西侧七星未来城4号地块4号水街4层2号及4号2套商业资产，面积合计904.98平方米</t>
  </si>
  <si>
    <t>904.98㎡</t>
  </si>
  <si>
    <t>李志清</t>
  </si>
  <si>
    <t>钟山区人民中路1号（威龙家居正门旁）附93号、附172号建筑面积73.8平方米；                                                          钟山区人民中路1号附393号、附413号商业用房，建筑面积77.89平方米</t>
  </si>
  <si>
    <t>商业用房</t>
  </si>
  <si>
    <t>年租金4万元</t>
  </si>
  <si>
    <t>訾正然</t>
  </si>
  <si>
    <t>六盘水钟山开发区立志砂石有限责任公司</t>
  </si>
  <si>
    <t>位于贵州省六盘水市钟山区茶叶林路</t>
  </si>
  <si>
    <t>1、贵州铁马汽车有限公司位于六盘水市钟山区月照乡马坝村科教用地及地上建筑物，土地使用证号：市土国用 (籍)第20140506号，土地面积23324.69平方米，评估价值为1775.01万元，抵债价为1357.8827万元、土地使用证号：市土国用 (籍)第20140507号，土地面积18537.89平方米，评估价值为1410.73万元，抵债价为1079.2085万元。
2、贵州铁马汽车有限公司名下市土国用 (籍)第20140506号、市土国用 (籍)第20140507号两宗土地的地上建筑物、构筑物分别为：1号车间、保安室、厕所、2号车间、3号车间、行政办公楼、职工倒班楼、水泥地坪、花池绿化、砖砌围墙、毛石围墙、铁围栏、毛石堡坎、假山，评估价值合计2050.2万元，最终作价1499.2082万元进行抵债。</t>
  </si>
  <si>
    <t>土地及地上建筑物、构筑物</t>
  </si>
  <si>
    <t>土地7510元/㎡，41862㎡总计2134.99万元、房屋建筑物（车间610元/㎡、办公楼1389元/㎡、倒班楼1124元/㎡、保安室758元、㎡、厕所654元/㎡）总计1454.18万元、构筑物总计148.43万元</t>
  </si>
  <si>
    <t>未付足租金，已起诉</t>
  </si>
  <si>
    <t>谭洪刚</t>
  </si>
  <si>
    <t>付娜娜</t>
  </si>
  <si>
    <t>熊剑</t>
  </si>
  <si>
    <t>佟秀英</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</si>
</sst>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 numFmtId="179" formatCode="#,##0.00_);[Red]\(#,##0.00\)"/>
    <numFmt numFmtId="180" formatCode="yyyy&quot;年&quot;m&quot;月&quot;;@"/>
    <numFmt numFmtId="181" formatCode="#,##0.000"/>
  </numFmts>
  <fonts count="40">
    <font>
      <sz val="11"/>
      <color theme="1"/>
      <name val="宋体"/>
      <charset val="134"/>
      <scheme val="minor"/>
    </font>
    <font>
      <sz val="11"/>
      <color rgb="FFFF0000"/>
      <name val="宋体"/>
      <charset val="134"/>
      <scheme val="minor"/>
    </font>
    <font>
      <sz val="11"/>
      <name val="宋体"/>
      <charset val="134"/>
      <scheme val="minor"/>
    </font>
    <font>
      <sz val="22"/>
      <color theme="1"/>
      <name val="宋体"/>
      <charset val="134"/>
      <scheme val="minor"/>
    </font>
    <font>
      <b/>
      <sz val="10"/>
      <color rgb="FFFF0000"/>
      <name val="宋体"/>
      <charset val="134"/>
      <scheme val="minor"/>
    </font>
    <font>
      <b/>
      <sz val="10"/>
      <color rgb="FFFF0000"/>
      <name val="宋体"/>
      <charset val="134"/>
    </font>
    <font>
      <sz val="10"/>
      <color rgb="FFFF0000"/>
      <name val="宋体"/>
      <charset val="134"/>
      <scheme val="minor"/>
    </font>
    <font>
      <b/>
      <sz val="10"/>
      <name val="宋体"/>
      <charset val="134"/>
    </font>
    <font>
      <b/>
      <sz val="10"/>
      <color indexed="8"/>
      <name val="宋体"/>
      <charset val="134"/>
    </font>
    <font>
      <b/>
      <sz val="10"/>
      <color theme="1"/>
      <name val="宋体"/>
      <charset val="134"/>
      <scheme val="minor"/>
    </font>
    <font>
      <b/>
      <sz val="10"/>
      <color theme="1"/>
      <name val="宋体"/>
      <charset val="134"/>
    </font>
    <font>
      <b/>
      <sz val="10"/>
      <color indexed="8"/>
      <name val="方正小标宋简体"/>
      <charset val="134"/>
    </font>
    <font>
      <sz val="10"/>
      <name val="宋体"/>
      <charset val="134"/>
      <scheme val="minor"/>
    </font>
    <font>
      <sz val="10"/>
      <color theme="1"/>
      <name val="宋体"/>
      <charset val="134"/>
      <scheme val="minor"/>
    </font>
    <font>
      <sz val="10"/>
      <color theme="1"/>
      <name val="宋体"/>
      <charset val="134"/>
    </font>
    <font>
      <sz val="10"/>
      <name val="宋体"/>
      <charset val="134"/>
    </font>
    <font>
      <sz val="10"/>
      <color rgb="FF002060"/>
      <name val="宋体"/>
      <charset val="134"/>
      <scheme val="minor"/>
    </font>
    <font>
      <sz val="22"/>
      <color rgb="FFFF0000"/>
      <name val="宋体"/>
      <charset val="134"/>
      <scheme val="minor"/>
    </font>
    <font>
      <sz val="10"/>
      <color rgb="FFFF0000"/>
      <name val="宋体"/>
      <charset val="134"/>
    </font>
    <font>
      <sz val="2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6" borderId="5" applyNumberFormat="0" applyAlignment="0" applyProtection="0">
      <alignment vertical="center"/>
    </xf>
    <xf numFmtId="0" fontId="29" fillId="7" borderId="6" applyNumberFormat="0" applyAlignment="0" applyProtection="0">
      <alignment vertical="center"/>
    </xf>
    <xf numFmtId="0" fontId="30" fillId="7" borderId="5" applyNumberFormat="0" applyAlignment="0" applyProtection="0">
      <alignment vertical="center"/>
    </xf>
    <xf numFmtId="0" fontId="31" fillId="8"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9" fillId="0" borderId="0"/>
  </cellStyleXfs>
  <cellXfs count="86">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1" fillId="0" borderId="0" xfId="0" applyFont="1">
      <alignment vertical="center"/>
    </xf>
    <xf numFmtId="0" fontId="0" fillId="2"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vertical="center"/>
    </xf>
    <xf numFmtId="0" fontId="3" fillId="3" borderId="0" xfId="0" applyFont="1" applyFill="1" applyAlignment="1">
      <alignment vertical="center"/>
    </xf>
    <xf numFmtId="0" fontId="0" fillId="3" borderId="1" xfId="0" applyFont="1" applyFill="1" applyBorder="1" applyAlignment="1">
      <alignment horizontal="center" vertical="center" wrapText="1"/>
    </xf>
    <xf numFmtId="0" fontId="1" fillId="0" borderId="1" xfId="0" applyFont="1" applyBorder="1">
      <alignment vertical="center"/>
    </xf>
    <xf numFmtId="176" fontId="4" fillId="3" borderId="1" xfId="0" applyNumberFormat="1" applyFont="1" applyFill="1" applyBorder="1" applyAlignment="1">
      <alignment horizontal="center" vertical="center" wrapText="1"/>
    </xf>
    <xf numFmtId="177" fontId="5" fillId="4" borderId="1" xfId="0" applyNumberFormat="1" applyFont="1" applyFill="1" applyBorder="1" applyAlignment="1">
      <alignment horizontal="center" vertical="center" wrapText="1" shrinkToFit="1"/>
    </xf>
    <xf numFmtId="177" fontId="5" fillId="4"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0" fillId="0" borderId="1" xfId="0" applyBorder="1">
      <alignment vertical="center"/>
    </xf>
    <xf numFmtId="178" fontId="7" fillId="3" borderId="1" xfId="0" applyNumberFormat="1" applyFont="1" applyFill="1" applyBorder="1" applyAlignment="1">
      <alignment horizontal="center" vertical="center" wrapText="1"/>
    </xf>
    <xf numFmtId="177" fontId="8" fillId="4" borderId="1" xfId="0" applyNumberFormat="1" applyFont="1" applyFill="1" applyBorder="1" applyAlignment="1">
      <alignment horizontal="center" vertical="center" wrapText="1" shrinkToFit="1"/>
    </xf>
    <xf numFmtId="177" fontId="8" fillId="4" borderId="1" xfId="0" applyNumberFormat="1"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176" fontId="9" fillId="3" borderId="1" xfId="49" applyNumberFormat="1" applyFont="1" applyFill="1" applyBorder="1" applyAlignment="1">
      <alignment horizontal="center" vertical="center" wrapText="1"/>
    </xf>
    <xf numFmtId="177" fontId="9" fillId="3" borderId="1" xfId="0" applyNumberFormat="1" applyFont="1" applyFill="1" applyBorder="1" applyAlignment="1">
      <alignment horizontal="center" vertical="center"/>
    </xf>
    <xf numFmtId="176" fontId="4" fillId="3" borderId="1" xfId="49" applyNumberFormat="1" applyFont="1" applyFill="1" applyBorder="1" applyAlignment="1">
      <alignment horizontal="center" vertical="center" wrapText="1"/>
    </xf>
    <xf numFmtId="177" fontId="4" fillId="3"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0" fillId="3"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shrinkToFit="1"/>
    </xf>
    <xf numFmtId="0" fontId="10" fillId="3" borderId="1" xfId="0" applyFont="1" applyFill="1" applyBorder="1" applyAlignment="1">
      <alignment vertical="center" wrapText="1"/>
    </xf>
    <xf numFmtId="177" fontId="11"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 xfId="0" applyFont="1" applyFill="1" applyBorder="1" applyAlignment="1">
      <alignment horizontal="center" vertical="center"/>
    </xf>
    <xf numFmtId="178" fontId="13" fillId="2"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shrinkToFit="1"/>
    </xf>
    <xf numFmtId="0" fontId="15" fillId="3" borderId="1" xfId="0" applyFont="1" applyFill="1" applyBorder="1" applyAlignment="1">
      <alignment horizontal="center" vertical="top" wrapText="1"/>
    </xf>
    <xf numFmtId="176" fontId="15" fillId="3" borderId="1" xfId="0" applyNumberFormat="1" applyFont="1" applyFill="1" applyBorder="1" applyAlignment="1">
      <alignment horizontal="center" vertical="center" wrapText="1"/>
    </xf>
    <xf numFmtId="177" fontId="15" fillId="3" borderId="1" xfId="1" applyNumberFormat="1" applyFont="1" applyFill="1" applyBorder="1" applyAlignment="1">
      <alignment horizontal="center" vertical="center" wrapText="1"/>
    </xf>
    <xf numFmtId="0" fontId="0" fillId="3" borderId="0" xfId="0" applyFont="1" applyFill="1" applyAlignment="1">
      <alignment horizontal="center" vertical="center"/>
    </xf>
    <xf numFmtId="178" fontId="16" fillId="3" borderId="1" xfId="0" applyNumberFormat="1" applyFont="1" applyFill="1" applyBorder="1" applyAlignment="1">
      <alignment horizontal="center" vertical="center"/>
    </xf>
    <xf numFmtId="0" fontId="17" fillId="3" borderId="0" xfId="0" applyFont="1" applyFill="1" applyAlignment="1">
      <alignment horizontal="right" vertical="center"/>
    </xf>
    <xf numFmtId="0" fontId="1" fillId="3" borderId="1" xfId="0" applyFont="1" applyFill="1" applyBorder="1" applyAlignment="1">
      <alignment horizontal="right" vertical="center" wrapText="1"/>
    </xf>
    <xf numFmtId="177" fontId="18" fillId="2" borderId="1" xfId="1" applyNumberFormat="1" applyFont="1" applyFill="1" applyBorder="1" applyAlignment="1">
      <alignment horizontal="right" vertical="center"/>
    </xf>
    <xf numFmtId="177" fontId="14" fillId="2" borderId="1" xfId="1" applyNumberFormat="1"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177" fontId="12" fillId="0" borderId="1" xfId="1" applyNumberFormat="1" applyFont="1" applyFill="1" applyBorder="1" applyAlignment="1">
      <alignment horizontal="right" vertical="center" wrapText="1"/>
    </xf>
    <xf numFmtId="0" fontId="15" fillId="0" borderId="1" xfId="0" applyFont="1" applyFill="1" applyBorder="1" applyAlignment="1">
      <alignment horizontal="right" vertical="center" wrapText="1"/>
    </xf>
    <xf numFmtId="177" fontId="15" fillId="0" borderId="1" xfId="1" applyNumberFormat="1" applyFont="1" applyFill="1" applyBorder="1" applyAlignment="1">
      <alignment horizontal="center" vertical="center"/>
    </xf>
    <xf numFmtId="0" fontId="12" fillId="3" borderId="1" xfId="0" applyFont="1" applyFill="1" applyBorder="1" applyAlignment="1">
      <alignment horizontal="center" vertical="center"/>
    </xf>
    <xf numFmtId="0" fontId="2" fillId="0" borderId="1" xfId="0" applyFont="1" applyFill="1" applyBorder="1" applyAlignment="1">
      <alignment horizontal="center" vertical="center"/>
    </xf>
    <xf numFmtId="177" fontId="15" fillId="3" borderId="1" xfId="1" applyNumberFormat="1" applyFont="1" applyFill="1" applyBorder="1" applyAlignment="1">
      <alignment horizontal="right" vertical="center" wrapText="1"/>
    </xf>
    <xf numFmtId="0" fontId="15" fillId="3" borderId="1" xfId="0" applyFont="1" applyFill="1" applyBorder="1" applyAlignment="1">
      <alignment horizontal="right" vertical="center" wrapText="1"/>
    </xf>
    <xf numFmtId="0" fontId="2" fillId="3" borderId="1" xfId="0" applyFont="1" applyFill="1" applyBorder="1" applyAlignment="1">
      <alignment horizontal="center" vertical="center"/>
    </xf>
    <xf numFmtId="0" fontId="15" fillId="3" borderId="1" xfId="0" applyFont="1" applyFill="1" applyBorder="1" applyAlignment="1">
      <alignment vertical="center"/>
    </xf>
    <xf numFmtId="0" fontId="0" fillId="3"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177" fontId="12" fillId="3" borderId="1" xfId="1" applyNumberFormat="1" applyFont="1" applyFill="1" applyBorder="1" applyAlignment="1">
      <alignment horizontal="right" vertical="center" wrapText="1"/>
    </xf>
    <xf numFmtId="0" fontId="15" fillId="3" borderId="1" xfId="0" applyFont="1" applyFill="1" applyBorder="1" applyAlignment="1"/>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3" borderId="0" xfId="0" applyFont="1" applyFill="1" applyAlignment="1">
      <alignment horizontal="center" vertical="center" wrapText="1"/>
    </xf>
    <xf numFmtId="0" fontId="19" fillId="0" borderId="0" xfId="0" applyFont="1" applyFill="1" applyAlignment="1">
      <alignment horizontal="left" vertical="center"/>
    </xf>
    <xf numFmtId="0" fontId="2" fillId="3" borderId="1" xfId="0" applyFont="1" applyFill="1" applyBorder="1" applyAlignment="1">
      <alignment horizontal="center" vertical="center" wrapText="1"/>
    </xf>
    <xf numFmtId="177" fontId="15" fillId="4" borderId="1" xfId="0" applyNumberFormat="1" applyFont="1" applyFill="1" applyBorder="1" applyAlignment="1">
      <alignment horizontal="center" vertical="center" wrapText="1"/>
    </xf>
    <xf numFmtId="176" fontId="12" fillId="3" borderId="1" xfId="0" applyNumberFormat="1" applyFont="1" applyFill="1" applyBorder="1" applyAlignment="1">
      <alignment horizontal="center" vertical="center" wrapText="1"/>
    </xf>
    <xf numFmtId="177" fontId="12" fillId="3" borderId="1" xfId="0" applyNumberFormat="1" applyFont="1" applyFill="1" applyBorder="1" applyAlignment="1">
      <alignment horizontal="center" vertical="center"/>
    </xf>
    <xf numFmtId="179" fontId="12" fillId="3"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177" fontId="15" fillId="3" borderId="1" xfId="1" applyNumberFormat="1" applyFont="1" applyFill="1" applyBorder="1" applyAlignment="1">
      <alignment horizontal="center" vertical="center"/>
    </xf>
    <xf numFmtId="177" fontId="12" fillId="3" borderId="1" xfId="1" applyNumberFormat="1" applyFont="1" applyFill="1" applyBorder="1" applyAlignment="1">
      <alignment horizontal="center" vertical="center" wrapText="1"/>
    </xf>
    <xf numFmtId="177" fontId="12" fillId="3" borderId="1" xfId="0" applyNumberFormat="1" applyFont="1" applyFill="1" applyBorder="1" applyAlignment="1">
      <alignment horizontal="center" vertical="center" wrapText="1"/>
    </xf>
    <xf numFmtId="180" fontId="15" fillId="3" borderId="1" xfId="0" applyNumberFormat="1" applyFont="1" applyFill="1" applyBorder="1" applyAlignment="1">
      <alignment vertical="center" wrapText="1"/>
    </xf>
    <xf numFmtId="0" fontId="19" fillId="0" borderId="0" xfId="0" applyFont="1" applyFill="1" applyAlignment="1">
      <alignment horizontal="center" vertical="center"/>
    </xf>
    <xf numFmtId="177" fontId="15" fillId="0" borderId="1" xfId="0" applyNumberFormat="1" applyFont="1" applyFill="1" applyBorder="1" applyAlignment="1">
      <alignment horizontal="center" vertical="center" wrapText="1"/>
    </xf>
    <xf numFmtId="181" fontId="2" fillId="3" borderId="1" xfId="0" applyNumberFormat="1" applyFont="1" applyFill="1" applyBorder="1" applyAlignment="1">
      <alignment horizontal="center" vertical="center" wrapText="1"/>
    </xf>
    <xf numFmtId="176" fontId="12" fillId="3" borderId="1" xfId="49"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F12" sqref="F12"/>
    </sheetView>
  </sheetViews>
  <sheetFormatPr defaultColWidth="9" defaultRowHeight="14.4" outlineLevelRow="6"/>
  <cols>
    <col min="1" max="1" width="4.12962962962963" style="6" customWidth="1"/>
    <col min="2" max="2" width="22.6296296296296" style="5" customWidth="1"/>
    <col min="3" max="3" width="6.5" style="6" customWidth="1"/>
    <col min="4" max="4" width="10.7777777777778" style="6" customWidth="1"/>
    <col min="5" max="5" width="8.75" style="6" customWidth="1"/>
    <col min="6" max="6" width="16.4444444444444" style="66" customWidth="1"/>
    <col min="7" max="7" width="13.1296296296296" style="66" customWidth="1"/>
    <col min="8" max="8" width="7.62962962962963" style="66" customWidth="1"/>
    <col min="9" max="10" width="15.2222222222222" style="66" customWidth="1"/>
    <col min="11" max="11" width="22.6296296296296" style="5" customWidth="1"/>
    <col min="12" max="13" width="14" style="6"/>
    <col min="14" max="16384" width="9" style="6"/>
  </cols>
  <sheetData>
    <row r="1" spans="1:11">
      <c r="A1" s="81" t="s">
        <v>0</v>
      </c>
      <c r="B1" s="81"/>
      <c r="C1" s="81"/>
      <c r="D1" s="81"/>
      <c r="E1" s="81"/>
      <c r="F1" s="81"/>
      <c r="G1" s="81"/>
      <c r="H1" s="81"/>
      <c r="I1" s="81"/>
      <c r="J1" s="81"/>
      <c r="K1" s="81"/>
    </row>
    <row r="2" ht="32.1" customHeight="1" spans="1:11">
      <c r="A2" s="81"/>
      <c r="B2" s="81"/>
      <c r="C2" s="81"/>
      <c r="D2" s="81"/>
      <c r="E2" s="81"/>
      <c r="F2" s="81"/>
      <c r="G2" s="81"/>
      <c r="H2" s="81"/>
      <c r="I2" s="81"/>
      <c r="J2" s="81"/>
      <c r="K2" s="81"/>
    </row>
    <row r="3" s="5" customFormat="1" ht="43.2" spans="1:11">
      <c r="A3" s="70" t="s">
        <v>1</v>
      </c>
      <c r="B3" s="70" t="s">
        <v>2</v>
      </c>
      <c r="C3" s="70" t="s">
        <v>3</v>
      </c>
      <c r="D3" s="70" t="s">
        <v>4</v>
      </c>
      <c r="E3" s="70" t="s">
        <v>5</v>
      </c>
      <c r="F3" s="70" t="s">
        <v>6</v>
      </c>
      <c r="G3" s="70" t="s">
        <v>7</v>
      </c>
      <c r="H3" s="70" t="s">
        <v>8</v>
      </c>
      <c r="I3" s="70" t="s">
        <v>9</v>
      </c>
      <c r="J3" s="70" t="s">
        <v>10</v>
      </c>
      <c r="K3" s="75" t="s">
        <v>11</v>
      </c>
    </row>
    <row r="4" s="68" customFormat="1" ht="47.1" customHeight="1" spans="1:11">
      <c r="A4" s="29">
        <v>1</v>
      </c>
      <c r="B4" s="29" t="s">
        <v>12</v>
      </c>
      <c r="C4" s="29" t="s">
        <v>13</v>
      </c>
      <c r="D4" s="29">
        <v>385.04</v>
      </c>
      <c r="E4" s="82">
        <v>8235</v>
      </c>
      <c r="F4" s="83">
        <f>E4*D4</f>
        <v>3170804.4</v>
      </c>
      <c r="G4" s="29" t="s">
        <v>14</v>
      </c>
      <c r="H4" s="29" t="s">
        <v>15</v>
      </c>
      <c r="I4" s="54">
        <v>2085100</v>
      </c>
      <c r="J4" s="85">
        <f>I4*30%</f>
        <v>625530</v>
      </c>
      <c r="K4" s="54"/>
    </row>
    <row r="5" s="66" customFormat="1" ht="24" spans="1:11">
      <c r="A5" s="29">
        <v>2</v>
      </c>
      <c r="B5" s="84" t="s">
        <v>16</v>
      </c>
      <c r="C5" s="72" t="s">
        <v>13</v>
      </c>
      <c r="D5" s="73">
        <v>160.06</v>
      </c>
      <c r="E5" s="55">
        <v>4025</v>
      </c>
      <c r="F5" s="83">
        <v>644241.5</v>
      </c>
      <c r="G5" s="29" t="s">
        <v>17</v>
      </c>
      <c r="H5" s="55" t="s">
        <v>18</v>
      </c>
      <c r="I5" s="77">
        <v>433100</v>
      </c>
      <c r="J5" s="85">
        <f>I5*30%</f>
        <v>129930</v>
      </c>
      <c r="K5" s="77"/>
    </row>
    <row r="6" s="66" customFormat="1" ht="24" spans="1:11">
      <c r="A6" s="29">
        <v>3</v>
      </c>
      <c r="B6" s="84" t="s">
        <v>19</v>
      </c>
      <c r="C6" s="72" t="s">
        <v>13</v>
      </c>
      <c r="D6" s="73">
        <v>189.43</v>
      </c>
      <c r="E6" s="55">
        <v>4025</v>
      </c>
      <c r="F6" s="83">
        <v>762455.75</v>
      </c>
      <c r="G6" s="29" t="s">
        <v>17</v>
      </c>
      <c r="H6" s="55" t="s">
        <v>18</v>
      </c>
      <c r="I6" s="77">
        <v>512600</v>
      </c>
      <c r="J6" s="85">
        <f>I6*30%</f>
        <v>153780</v>
      </c>
      <c r="K6" s="77"/>
    </row>
    <row r="7" s="66" customFormat="1" ht="24" spans="1:11">
      <c r="A7" s="29">
        <v>4</v>
      </c>
      <c r="B7" s="84" t="s">
        <v>20</v>
      </c>
      <c r="C7" s="72" t="s">
        <v>13</v>
      </c>
      <c r="D7" s="73">
        <v>675.42</v>
      </c>
      <c r="E7" s="55">
        <v>4187</v>
      </c>
      <c r="F7" s="83">
        <v>2827983.54</v>
      </c>
      <c r="G7" s="29" t="s">
        <v>17</v>
      </c>
      <c r="H7" s="55" t="s">
        <v>18</v>
      </c>
      <c r="I7" s="77">
        <v>1827500</v>
      </c>
      <c r="J7" s="85">
        <f>I7*30%</f>
        <v>548250</v>
      </c>
      <c r="K7" s="77"/>
    </row>
  </sheetData>
  <mergeCells count="1">
    <mergeCell ref="A1:K2"/>
  </mergeCells>
  <pageMargins left="0.748031496062992" right="0.748031496062992" top="0.984251968503937" bottom="0.984251968503937" header="0.511811023622047" footer="0.511811023622047"/>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topLeftCell="A3" workbookViewId="0">
      <selection activeCell="P4" sqref="P4"/>
    </sheetView>
  </sheetViews>
  <sheetFormatPr defaultColWidth="9" defaultRowHeight="14.4" outlineLevelRow="7"/>
  <cols>
    <col min="1" max="1" width="4.12962962962963" style="6" customWidth="1"/>
    <col min="2" max="2" width="7" style="66" customWidth="1"/>
    <col min="3" max="3" width="10.3796296296296" style="6" customWidth="1"/>
    <col min="4" max="4" width="17.75" style="5" customWidth="1"/>
    <col min="5" max="5" width="9.62962962962963" style="6" customWidth="1"/>
    <col min="6" max="6" width="9" style="6" customWidth="1"/>
    <col min="7" max="7" width="8.75" style="6" customWidth="1"/>
    <col min="8" max="8" width="13" style="66" customWidth="1"/>
    <col min="9" max="9" width="7.37962962962963" style="66" customWidth="1"/>
    <col min="10" max="10" width="7.62962962962963" style="66" customWidth="1"/>
    <col min="11" max="11" width="9.87962962962963" style="6" customWidth="1"/>
    <col min="12" max="12" width="13.25" style="67" customWidth="1"/>
    <col min="13" max="13" width="10.8796296296296" style="66" customWidth="1"/>
    <col min="14" max="14" width="12.5" style="66" customWidth="1"/>
    <col min="15" max="15" width="11.75" style="68" customWidth="1"/>
    <col min="16" max="16" width="21.1296296296296" style="5" customWidth="1"/>
    <col min="17" max="16384" width="9" style="6"/>
  </cols>
  <sheetData>
    <row r="1" s="6" customFormat="1" spans="1:16">
      <c r="A1" s="69" t="s">
        <v>21</v>
      </c>
      <c r="B1" s="69"/>
      <c r="C1" s="69"/>
      <c r="D1" s="69"/>
      <c r="E1" s="69"/>
      <c r="F1" s="69"/>
      <c r="G1" s="69"/>
      <c r="H1" s="69"/>
      <c r="I1" s="69"/>
      <c r="J1" s="69"/>
      <c r="K1" s="69"/>
      <c r="L1" s="69"/>
      <c r="M1" s="69"/>
      <c r="N1" s="69"/>
      <c r="O1" s="69"/>
      <c r="P1" s="69"/>
    </row>
    <row r="2" s="6" customFormat="1" ht="32.1" customHeight="1" spans="1:16">
      <c r="A2" s="69"/>
      <c r="B2" s="69"/>
      <c r="C2" s="69"/>
      <c r="D2" s="69"/>
      <c r="E2" s="69"/>
      <c r="F2" s="69"/>
      <c r="G2" s="69"/>
      <c r="H2" s="69"/>
      <c r="I2" s="69"/>
      <c r="J2" s="69"/>
      <c r="K2" s="69"/>
      <c r="L2" s="69"/>
      <c r="M2" s="69"/>
      <c r="N2" s="69"/>
      <c r="O2" s="69"/>
      <c r="P2" s="69"/>
    </row>
    <row r="3" s="5" customFormat="1" ht="57.6" spans="1:16">
      <c r="A3" s="70" t="s">
        <v>1</v>
      </c>
      <c r="B3" s="70" t="s">
        <v>22</v>
      </c>
      <c r="C3" s="70" t="s">
        <v>23</v>
      </c>
      <c r="D3" s="70" t="s">
        <v>2</v>
      </c>
      <c r="E3" s="70" t="s">
        <v>3</v>
      </c>
      <c r="F3" s="70" t="s">
        <v>4</v>
      </c>
      <c r="G3" s="70" t="s">
        <v>5</v>
      </c>
      <c r="H3" s="70" t="s">
        <v>6</v>
      </c>
      <c r="I3" s="70" t="s">
        <v>24</v>
      </c>
      <c r="J3" s="70" t="s">
        <v>8</v>
      </c>
      <c r="K3" s="70" t="s">
        <v>25</v>
      </c>
      <c r="L3" s="76" t="s">
        <v>26</v>
      </c>
      <c r="M3" s="70" t="s">
        <v>27</v>
      </c>
      <c r="N3" s="70" t="s">
        <v>28</v>
      </c>
      <c r="O3" s="70" t="s">
        <v>29</v>
      </c>
      <c r="P3" s="75" t="s">
        <v>11</v>
      </c>
    </row>
    <row r="4" s="66" customFormat="1" ht="48" spans="1:16">
      <c r="A4" s="36">
        <v>7</v>
      </c>
      <c r="B4" s="71" t="s">
        <v>30</v>
      </c>
      <c r="C4" s="72" t="s">
        <v>30</v>
      </c>
      <c r="D4" s="72" t="s">
        <v>31</v>
      </c>
      <c r="E4" s="72" t="s">
        <v>32</v>
      </c>
      <c r="F4" s="73">
        <v>41862.58</v>
      </c>
      <c r="G4" s="55" t="s">
        <v>33</v>
      </c>
      <c r="H4" s="74">
        <v>37376061.33</v>
      </c>
      <c r="I4" s="74" t="s">
        <v>34</v>
      </c>
      <c r="J4" s="74" t="s">
        <v>18</v>
      </c>
      <c r="K4" s="72">
        <v>20230330</v>
      </c>
      <c r="L4" s="74">
        <v>39362994</v>
      </c>
      <c r="M4" s="77" t="s">
        <v>33</v>
      </c>
      <c r="N4" s="78">
        <f>L4*0.7</f>
        <v>27554095.8</v>
      </c>
      <c r="O4" s="79">
        <f>L4-N4</f>
        <v>11808898.2</v>
      </c>
      <c r="P4" s="80" t="s">
        <v>35</v>
      </c>
    </row>
    <row r="5" s="6" customFormat="1" ht="29" customHeight="1" spans="1:16">
      <c r="A5" s="56"/>
      <c r="B5" s="59"/>
      <c r="C5" s="56" t="s">
        <v>36</v>
      </c>
      <c r="D5" s="75"/>
      <c r="E5" s="56"/>
      <c r="F5" s="56"/>
      <c r="G5" s="56"/>
      <c r="H5" s="73">
        <f>SUM(H4:H4)</f>
        <v>37376061.33</v>
      </c>
      <c r="I5" s="73"/>
      <c r="J5" s="73"/>
      <c r="K5" s="73"/>
      <c r="L5" s="73">
        <f>SUM(L4:L4)</f>
        <v>39362994</v>
      </c>
      <c r="M5" s="73">
        <f>SUM(M4:M4)</f>
        <v>0</v>
      </c>
      <c r="N5" s="73">
        <f>SUM(N4:N4)</f>
        <v>27554095.8</v>
      </c>
      <c r="O5" s="73">
        <f>SUM(O4:O4)</f>
        <v>11808898.2</v>
      </c>
      <c r="P5" s="75"/>
    </row>
    <row r="6" s="6" customFormat="1" spans="2:16">
      <c r="B6" s="66"/>
      <c r="D6" s="5"/>
      <c r="H6" s="66"/>
      <c r="I6" s="66"/>
      <c r="J6" s="66"/>
      <c r="L6" s="67"/>
      <c r="M6" s="66"/>
      <c r="N6" s="66"/>
      <c r="O6" s="68"/>
      <c r="P6" s="5"/>
    </row>
    <row r="7" s="6" customFormat="1" spans="2:16">
      <c r="B7" s="66"/>
      <c r="D7" s="5"/>
      <c r="H7" s="66"/>
      <c r="I7" s="66"/>
      <c r="J7" s="66"/>
      <c r="L7" s="67"/>
      <c r="M7" s="66"/>
      <c r="N7" s="66"/>
      <c r="O7" s="68"/>
      <c r="P7" s="5"/>
    </row>
    <row r="8" s="6" customFormat="1" spans="2:16">
      <c r="B8" s="66"/>
      <c r="D8" s="5"/>
      <c r="H8" s="66"/>
      <c r="I8" s="66"/>
      <c r="J8" s="66"/>
      <c r="L8" s="67"/>
      <c r="M8" s="66"/>
      <c r="N8" s="66"/>
      <c r="O8" s="68"/>
      <c r="P8" s="5"/>
    </row>
  </sheetData>
  <mergeCells count="1">
    <mergeCell ref="A1:P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workbookViewId="0">
      <selection activeCell="M33" sqref="M33"/>
    </sheetView>
  </sheetViews>
  <sheetFormatPr defaultColWidth="9" defaultRowHeight="14.4"/>
  <cols>
    <col min="3" max="3" width="16.8796296296296" customWidth="1"/>
    <col min="4" max="4" width="38.6296296296296" customWidth="1"/>
    <col min="6" max="6" width="9.37962962962963"/>
    <col min="7" max="7" width="12" customWidth="1"/>
    <col min="8" max="8" width="12.6296296296296"/>
    <col min="9" max="12" width="9" hidden="1" customWidth="1"/>
    <col min="13" max="13" width="13.75"/>
    <col min="14" max="14" width="12.6296296296296" customWidth="1"/>
    <col min="15" max="15" width="12.6296296296296"/>
    <col min="17" max="17" width="12.1296296296296"/>
  </cols>
  <sheetData>
    <row r="1" s="1" customFormat="1" spans="1:19">
      <c r="A1" s="7" t="s">
        <v>37</v>
      </c>
      <c r="B1" s="7"/>
      <c r="C1" s="7"/>
      <c r="D1" s="7"/>
      <c r="E1" s="7"/>
      <c r="F1" s="7"/>
      <c r="G1" s="7"/>
      <c r="H1" s="8"/>
      <c r="I1" s="8"/>
      <c r="J1" s="8"/>
      <c r="K1" s="8"/>
      <c r="L1" s="7"/>
      <c r="M1" s="47"/>
      <c r="N1" s="8"/>
      <c r="O1" s="8"/>
      <c r="P1" s="8"/>
      <c r="Q1" s="8"/>
      <c r="R1" s="8"/>
      <c r="S1" s="8"/>
    </row>
    <row r="2" s="1" customFormat="1" spans="1:19">
      <c r="A2" s="7"/>
      <c r="B2" s="7"/>
      <c r="C2" s="7"/>
      <c r="D2" s="7"/>
      <c r="E2" s="7"/>
      <c r="F2" s="7"/>
      <c r="G2" s="7"/>
      <c r="H2" s="8"/>
      <c r="I2" s="8"/>
      <c r="J2" s="8"/>
      <c r="K2" s="8"/>
      <c r="L2" s="7"/>
      <c r="M2" s="47"/>
      <c r="N2" s="8"/>
      <c r="O2" s="8"/>
      <c r="P2" s="8"/>
      <c r="Q2" s="8"/>
      <c r="R2" s="8"/>
      <c r="S2" s="8"/>
    </row>
    <row r="3" s="2" customFormat="1" ht="43.2" spans="1:20">
      <c r="A3" s="9" t="s">
        <v>1</v>
      </c>
      <c r="B3" s="9" t="s">
        <v>22</v>
      </c>
      <c r="C3" s="9" t="s">
        <v>23</v>
      </c>
      <c r="D3" s="9" t="s">
        <v>2</v>
      </c>
      <c r="E3" s="9" t="s">
        <v>3</v>
      </c>
      <c r="F3" s="9" t="s">
        <v>4</v>
      </c>
      <c r="G3" s="9" t="s">
        <v>5</v>
      </c>
      <c r="H3" s="9" t="s">
        <v>6</v>
      </c>
      <c r="I3" s="9" t="s">
        <v>24</v>
      </c>
      <c r="J3" s="9" t="s">
        <v>38</v>
      </c>
      <c r="K3" s="9" t="s">
        <v>8</v>
      </c>
      <c r="L3" s="9" t="s">
        <v>25</v>
      </c>
      <c r="M3" s="48" t="s">
        <v>26</v>
      </c>
      <c r="N3" s="9" t="s">
        <v>27</v>
      </c>
      <c r="O3" s="9" t="s">
        <v>39</v>
      </c>
      <c r="P3" s="9" t="s">
        <v>40</v>
      </c>
      <c r="Q3" s="9" t="s">
        <v>41</v>
      </c>
      <c r="R3" s="61" t="s">
        <v>42</v>
      </c>
      <c r="S3" s="9" t="s">
        <v>29</v>
      </c>
      <c r="T3" s="62"/>
    </row>
    <row r="4" s="3" customFormat="1" ht="63.95" customHeight="1" spans="1:20">
      <c r="A4" s="10"/>
      <c r="B4" s="11" t="s">
        <v>43</v>
      </c>
      <c r="C4" s="11" t="s">
        <v>44</v>
      </c>
      <c r="D4" s="12" t="s">
        <v>45</v>
      </c>
      <c r="E4" s="13" t="s">
        <v>46</v>
      </c>
      <c r="F4" s="13" t="s">
        <v>47</v>
      </c>
      <c r="G4" s="14" t="s">
        <v>48</v>
      </c>
      <c r="H4" s="10">
        <v>49308194.7</v>
      </c>
      <c r="I4" s="10"/>
      <c r="J4" s="10"/>
      <c r="K4" s="10"/>
      <c r="L4" s="10"/>
      <c r="M4" s="10">
        <v>42164874.83</v>
      </c>
      <c r="N4" s="10"/>
      <c r="O4" s="10"/>
      <c r="P4" s="10"/>
      <c r="Q4" s="10"/>
      <c r="R4" s="10"/>
      <c r="S4" s="10"/>
      <c r="T4" s="10"/>
    </row>
    <row r="5" ht="60" spans="1:20">
      <c r="A5" s="15"/>
      <c r="B5" s="16" t="s">
        <v>49</v>
      </c>
      <c r="C5" s="16" t="s">
        <v>50</v>
      </c>
      <c r="D5" s="17" t="s">
        <v>51</v>
      </c>
      <c r="E5" s="18" t="s">
        <v>52</v>
      </c>
      <c r="F5" s="18" t="s">
        <v>53</v>
      </c>
      <c r="G5" s="15"/>
      <c r="H5" s="15"/>
      <c r="I5" s="15"/>
      <c r="J5" s="15"/>
      <c r="K5" s="15"/>
      <c r="L5" s="15"/>
      <c r="M5" s="15">
        <v>1828530</v>
      </c>
      <c r="N5" s="15"/>
      <c r="O5" s="15"/>
      <c r="P5" s="15"/>
      <c r="Q5" s="15"/>
      <c r="R5" s="15"/>
      <c r="S5" s="15"/>
      <c r="T5" s="15"/>
    </row>
    <row r="6" ht="60" spans="1:20">
      <c r="A6" s="15"/>
      <c r="B6" s="16" t="s">
        <v>49</v>
      </c>
      <c r="C6" s="16" t="s">
        <v>50</v>
      </c>
      <c r="D6" s="17" t="s">
        <v>54</v>
      </c>
      <c r="E6" s="18" t="s">
        <v>55</v>
      </c>
      <c r="F6" s="18" t="s">
        <v>56</v>
      </c>
      <c r="G6" s="15"/>
      <c r="H6" s="15"/>
      <c r="I6" s="15"/>
      <c r="J6" s="15"/>
      <c r="K6" s="15"/>
      <c r="L6" s="15"/>
      <c r="M6" s="15">
        <v>144000</v>
      </c>
      <c r="N6" s="15"/>
      <c r="O6" s="15"/>
      <c r="P6" s="15"/>
      <c r="Q6" s="15"/>
      <c r="R6" s="15"/>
      <c r="S6" s="15"/>
      <c r="T6" s="15"/>
    </row>
    <row r="7" ht="36" spans="1:20">
      <c r="A7" s="15"/>
      <c r="B7" s="19" t="s">
        <v>57</v>
      </c>
      <c r="C7" s="19" t="s">
        <v>58</v>
      </c>
      <c r="D7" s="20" t="s">
        <v>59</v>
      </c>
      <c r="E7" s="19" t="s">
        <v>52</v>
      </c>
      <c r="F7" s="21" t="s">
        <v>60</v>
      </c>
      <c r="G7" s="15"/>
      <c r="H7" s="15"/>
      <c r="I7" s="15"/>
      <c r="J7" s="15"/>
      <c r="K7" s="15"/>
      <c r="L7" s="15"/>
      <c r="M7" s="15">
        <v>515565</v>
      </c>
      <c r="N7" s="15"/>
      <c r="O7" s="15"/>
      <c r="P7" s="15"/>
      <c r="Q7" s="15"/>
      <c r="R7" s="15"/>
      <c r="S7" s="15"/>
      <c r="T7" s="15"/>
    </row>
    <row r="8" s="3" customFormat="1" ht="48" spans="1:20">
      <c r="A8" s="10"/>
      <c r="B8" s="11" t="s">
        <v>61</v>
      </c>
      <c r="C8" s="11" t="s">
        <v>61</v>
      </c>
      <c r="D8" s="22" t="s">
        <v>62</v>
      </c>
      <c r="E8" s="13" t="s">
        <v>55</v>
      </c>
      <c r="F8" s="23">
        <v>6307.57</v>
      </c>
      <c r="G8" s="24">
        <v>3163</v>
      </c>
      <c r="H8" s="10">
        <v>19950843.91</v>
      </c>
      <c r="I8" s="10"/>
      <c r="J8" s="10"/>
      <c r="K8" s="10"/>
      <c r="L8" s="10"/>
      <c r="M8" s="10">
        <v>36109571.5</v>
      </c>
      <c r="N8" s="10"/>
      <c r="O8" s="10"/>
      <c r="P8" s="10"/>
      <c r="Q8" s="10"/>
      <c r="R8" s="10"/>
      <c r="S8" s="10"/>
      <c r="T8" s="10"/>
    </row>
    <row r="9" ht="36" spans="1:20">
      <c r="A9" s="15"/>
      <c r="B9" s="19" t="s">
        <v>63</v>
      </c>
      <c r="C9" s="19" t="s">
        <v>64</v>
      </c>
      <c r="D9" s="17" t="s">
        <v>65</v>
      </c>
      <c r="E9" s="19" t="s">
        <v>66</v>
      </c>
      <c r="F9" s="18" t="s">
        <v>67</v>
      </c>
      <c r="G9" s="15"/>
      <c r="H9" s="15"/>
      <c r="I9" s="15"/>
      <c r="J9" s="15"/>
      <c r="K9" s="15"/>
      <c r="L9" s="15"/>
      <c r="M9" s="16">
        <v>19389338.03</v>
      </c>
      <c r="N9" s="15"/>
      <c r="O9" s="15"/>
      <c r="P9" s="15"/>
      <c r="Q9" s="15"/>
      <c r="R9" s="15"/>
      <c r="S9" s="15"/>
      <c r="T9" s="15"/>
    </row>
    <row r="10" ht="48" spans="1:20">
      <c r="A10" s="15"/>
      <c r="B10" s="18" t="s">
        <v>68</v>
      </c>
      <c r="C10" s="19" t="s">
        <v>68</v>
      </c>
      <c r="D10" s="25" t="s">
        <v>69</v>
      </c>
      <c r="E10" s="19" t="s">
        <v>66</v>
      </c>
      <c r="F10" s="18" t="s">
        <v>70</v>
      </c>
      <c r="G10" s="15"/>
      <c r="H10" s="15"/>
      <c r="I10" s="15"/>
      <c r="J10" s="15"/>
      <c r="K10" s="15"/>
      <c r="L10" s="15"/>
      <c r="M10" s="15">
        <v>4200000</v>
      </c>
      <c r="N10" s="15"/>
      <c r="O10" s="15"/>
      <c r="P10" s="15"/>
      <c r="Q10" s="15"/>
      <c r="R10" s="15"/>
      <c r="S10" s="15"/>
      <c r="T10" s="15"/>
    </row>
    <row r="11" ht="48" spans="1:20">
      <c r="A11" s="15"/>
      <c r="B11" s="18" t="s">
        <v>71</v>
      </c>
      <c r="C11" s="18" t="s">
        <v>71</v>
      </c>
      <c r="D11" s="26" t="s">
        <v>72</v>
      </c>
      <c r="E11" s="19" t="s">
        <v>66</v>
      </c>
      <c r="F11" s="25" t="s">
        <v>73</v>
      </c>
      <c r="G11" s="15"/>
      <c r="H11" s="15"/>
      <c r="I11" s="15"/>
      <c r="J11" s="15"/>
      <c r="K11" s="15"/>
      <c r="L11" s="15"/>
      <c r="M11" s="15">
        <v>28103436</v>
      </c>
      <c r="N11" s="15"/>
      <c r="O11" s="15"/>
      <c r="P11" s="15"/>
      <c r="Q11" s="15"/>
      <c r="R11" s="15"/>
      <c r="S11" s="15"/>
      <c r="T11" s="15"/>
    </row>
    <row r="12" ht="36" spans="1:20">
      <c r="A12" s="15"/>
      <c r="B12" s="19" t="s">
        <v>74</v>
      </c>
      <c r="C12" s="19" t="s">
        <v>74</v>
      </c>
      <c r="D12" s="17" t="s">
        <v>75</v>
      </c>
      <c r="E12" s="19" t="s">
        <v>66</v>
      </c>
      <c r="F12" s="18" t="s">
        <v>76</v>
      </c>
      <c r="G12" s="15"/>
      <c r="H12" s="15"/>
      <c r="I12" s="15"/>
      <c r="J12" s="15"/>
      <c r="K12" s="15"/>
      <c r="L12" s="15"/>
      <c r="M12" s="15">
        <v>81604952.5</v>
      </c>
      <c r="N12" s="15"/>
      <c r="O12" s="15"/>
      <c r="P12" s="15"/>
      <c r="Q12" s="15"/>
      <c r="R12" s="15"/>
      <c r="S12" s="15"/>
      <c r="T12" s="15"/>
    </row>
    <row r="13" ht="48" spans="1:20">
      <c r="A13" s="15"/>
      <c r="B13" s="18" t="s">
        <v>74</v>
      </c>
      <c r="C13" s="18" t="s">
        <v>74</v>
      </c>
      <c r="D13" s="27" t="s">
        <v>77</v>
      </c>
      <c r="E13" s="19" t="s">
        <v>66</v>
      </c>
      <c r="F13" s="28" t="s">
        <v>78</v>
      </c>
      <c r="G13" s="15"/>
      <c r="H13" s="15"/>
      <c r="I13" s="15"/>
      <c r="J13" s="15"/>
      <c r="K13" s="15"/>
      <c r="L13" s="15"/>
      <c r="M13" s="15">
        <v>5551764.4</v>
      </c>
      <c r="N13" s="15"/>
      <c r="O13" s="15"/>
      <c r="P13" s="15"/>
      <c r="Q13" s="15"/>
      <c r="R13" s="15"/>
      <c r="S13" s="15"/>
      <c r="T13" s="15"/>
    </row>
    <row r="14" s="4" customFormat="1" ht="78.95" customHeight="1" spans="1:20">
      <c r="A14" s="29">
        <v>72</v>
      </c>
      <c r="B14" s="30" t="s">
        <v>79</v>
      </c>
      <c r="C14" s="30" t="s">
        <v>79</v>
      </c>
      <c r="D14" s="31" t="s">
        <v>80</v>
      </c>
      <c r="E14" s="32" t="s">
        <v>81</v>
      </c>
      <c r="F14" s="33">
        <v>151.69</v>
      </c>
      <c r="G14" s="34">
        <v>14000</v>
      </c>
      <c r="H14" s="35"/>
      <c r="I14" s="30" t="s">
        <v>14</v>
      </c>
      <c r="J14" s="30" t="s">
        <v>82</v>
      </c>
      <c r="K14" s="34" t="s">
        <v>18</v>
      </c>
      <c r="L14" s="33">
        <v>20231222</v>
      </c>
      <c r="M14" s="49">
        <v>1466837.4</v>
      </c>
      <c r="N14" s="50"/>
      <c r="O14" s="51"/>
      <c r="P14" s="50"/>
      <c r="Q14" s="51"/>
      <c r="R14" s="51"/>
      <c r="S14" s="63"/>
      <c r="T14" s="63"/>
    </row>
    <row r="15" s="5" customFormat="1" ht="35.1" customHeight="1" spans="1:20">
      <c r="A15" s="36">
        <v>21</v>
      </c>
      <c r="B15" s="37" t="s">
        <v>83</v>
      </c>
      <c r="C15" s="38" t="s">
        <v>84</v>
      </c>
      <c r="D15" s="39" t="s">
        <v>85</v>
      </c>
      <c r="E15" s="37" t="s">
        <v>46</v>
      </c>
      <c r="F15" s="40">
        <v>1645.12</v>
      </c>
      <c r="G15" s="41">
        <v>3243</v>
      </c>
      <c r="H15" s="41">
        <f>G15*F15</f>
        <v>5335124.16</v>
      </c>
      <c r="I15" s="39" t="s">
        <v>17</v>
      </c>
      <c r="J15" s="39"/>
      <c r="K15" s="39" t="s">
        <v>18</v>
      </c>
      <c r="L15" s="37">
        <v>20191226</v>
      </c>
      <c r="M15" s="52">
        <v>2609130.33</v>
      </c>
      <c r="N15" s="53"/>
      <c r="O15" s="54"/>
      <c r="P15" s="40"/>
      <c r="Q15" s="64"/>
      <c r="R15" s="40"/>
      <c r="S15" s="40"/>
      <c r="T15" s="40"/>
    </row>
    <row r="16" s="6" customFormat="1" ht="168" customHeight="1" spans="1:20">
      <c r="A16" s="36">
        <v>69</v>
      </c>
      <c r="B16" s="36" t="s">
        <v>30</v>
      </c>
      <c r="C16" s="36" t="s">
        <v>30</v>
      </c>
      <c r="D16" s="42" t="s">
        <v>86</v>
      </c>
      <c r="E16" s="43" t="s">
        <v>87</v>
      </c>
      <c r="F16" s="36">
        <v>41862.58</v>
      </c>
      <c r="G16" s="36" t="s">
        <v>88</v>
      </c>
      <c r="H16" s="44">
        <v>37376061.33</v>
      </c>
      <c r="I16" s="29" t="s">
        <v>14</v>
      </c>
      <c r="J16" s="55" t="s">
        <v>89</v>
      </c>
      <c r="K16" s="55" t="s">
        <v>18</v>
      </c>
      <c r="L16" s="56">
        <v>20230330</v>
      </c>
      <c r="M16" s="57">
        <v>39362994</v>
      </c>
      <c r="N16" s="58"/>
      <c r="O16" s="59"/>
      <c r="P16" s="60"/>
      <c r="Q16" s="57"/>
      <c r="R16" s="59"/>
      <c r="S16" s="59"/>
      <c r="T16" s="65"/>
    </row>
    <row r="17" spans="8:14">
      <c r="H17">
        <f>SUM(H4:H16)</f>
        <v>111970224.1</v>
      </c>
      <c r="M17">
        <f>SUM(M4:M16)</f>
        <v>263050993.99</v>
      </c>
      <c r="N17">
        <v>372557822.57</v>
      </c>
    </row>
    <row r="18" spans="13:13">
      <c r="M18">
        <f>M17+N17</f>
        <v>635608816.56</v>
      </c>
    </row>
    <row r="19" spans="8:13">
      <c r="H19" t="s">
        <v>90</v>
      </c>
      <c r="M19">
        <v>433266.17</v>
      </c>
    </row>
    <row r="20" spans="8:13">
      <c r="H20" t="s">
        <v>91</v>
      </c>
      <c r="M20">
        <v>1227797.43</v>
      </c>
    </row>
    <row r="21" spans="8:13">
      <c r="H21" t="s">
        <v>92</v>
      </c>
      <c r="M21">
        <v>1030793.14</v>
      </c>
    </row>
    <row r="22" spans="8:15">
      <c r="H22" t="s">
        <v>93</v>
      </c>
      <c r="M22">
        <v>265341.3</v>
      </c>
      <c r="N22">
        <f>M18+M19+M20+M21+M22</f>
        <v>638566014.6</v>
      </c>
      <c r="O22">
        <v>638566014.59</v>
      </c>
    </row>
    <row r="26" spans="8:8">
      <c r="H26" s="45"/>
    </row>
    <row r="27" spans="14:14">
      <c r="N27">
        <v>327555283.93</v>
      </c>
    </row>
    <row r="28" spans="14:14">
      <c r="N28">
        <f>N17-N27</f>
        <v>45002538.64</v>
      </c>
    </row>
    <row r="30" spans="8:8">
      <c r="H30" s="46"/>
    </row>
  </sheetData>
  <mergeCells count="1">
    <mergeCell ref="A1:S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134746-吴学丽</dc:creator>
  <cp:lastModifiedBy>安全鱼</cp:lastModifiedBy>
  <dcterms:created xsi:type="dcterms:W3CDTF">2024-08-08T02:16:00Z</dcterms:created>
  <cp:lastPrinted>2025-02-24T06:21:00Z</cp:lastPrinted>
  <dcterms:modified xsi:type="dcterms:W3CDTF">2025-10-22T03:25:01Z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D9FFD53F7C87475F82F9D2B12D8C83B7_12</vt:lpwstr>
  </property>
</Properties>
</file>